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3" sheetId="1" state="visible" r:id="rId1"/>
    <sheet name="Лист1" sheetId="2" state="visible" r:id="rId2"/>
  </sheets>
  <definedNames>
    <definedName name="Print_Titles" localSheetId="0" hidden="0">'Лист3'!$5:$8</definedName>
    <definedName name="_xlnm.Print_Area" localSheetId="0">'Лист3'!$A$1:$I$49</definedName>
  </definedNames>
  <calcPr/>
</workbook>
</file>

<file path=xl/sharedStrings.xml><?xml version="1.0" encoding="utf-8"?>
<sst xmlns="http://schemas.openxmlformats.org/spreadsheetml/2006/main" count="85" uniqueCount="85">
  <si>
    <t xml:space="preserve">Приложение № 3
к Программе
</t>
  </si>
  <si>
    <t xml:space="preserve">Перечень
мероприятий комплексной программы Мурманской области
«Доступный Север» на 2026-2028 годы</t>
  </si>
  <si>
    <t xml:space="preserve">№ п/п</t>
  </si>
  <si>
    <t>Мероприятие</t>
  </si>
  <si>
    <t xml:space="preserve">Источник финансирова-ния</t>
  </si>
  <si>
    <t xml:space="preserve">Объем финансирования (тыс. руб.)</t>
  </si>
  <si>
    <t xml:space="preserve">Сроки реализации</t>
  </si>
  <si>
    <t xml:space="preserve">Ответственные исполнители/участники</t>
  </si>
  <si>
    <t xml:space="preserve">2026-2028 годы - всего</t>
  </si>
  <si>
    <t xml:space="preserve">2026  год</t>
  </si>
  <si>
    <t xml:space="preserve">2027 год</t>
  </si>
  <si>
    <t xml:space="preserve">2028 год</t>
  </si>
  <si>
    <t xml:space="preserve">1. Повышение уровня доступности объектов и услуг в приоритетных сферах жизнедеятельности инвалидов и других маломобильных групп населения в Мурманской области</t>
  </si>
  <si>
    <t>1.1.</t>
  </si>
  <si>
    <t xml:space="preserve">Создание условий доступности в подведомственных учреждениях Министерства труда и социального развития Мурманской области (устройство пандусов, поручней, подъемных устройств, средств ориентации для инвалидов по зрению и слуху, расширение дверных проемов и др.) ( (ГП МО «Социальная поддержка»)</t>
  </si>
  <si>
    <t xml:space="preserve">областной бюджет</t>
  </si>
  <si>
    <t xml:space="preserve">2026-2028 годы</t>
  </si>
  <si>
    <t xml:space="preserve">Министерство труда и социального развития Мурманской области</t>
  </si>
  <si>
    <t>1.2.</t>
  </si>
  <si>
    <t xml:space="preserve">Обеспечение доступности областных библиотек для лиц с ограниченными возможностями здоровья (ГП МО «Культура»)</t>
  </si>
  <si>
    <t xml:space="preserve">2026-2028 годы </t>
  </si>
  <si>
    <t xml:space="preserve">Министерство культуры Мурманской области </t>
  </si>
  <si>
    <t>1.3.</t>
  </si>
  <si>
    <t xml:space="preserve">Обеспечение доступности в образовательных учреждениях города Мурманска</t>
  </si>
  <si>
    <t xml:space="preserve">местный 
бюджет </t>
  </si>
  <si>
    <t xml:space="preserve">Администрация г. Мурманск </t>
  </si>
  <si>
    <t>1.4.</t>
  </si>
  <si>
    <t xml:space="preserve">Адаптация учреждений культуры Мурманской области (устройство пандусов, поручней, подъемных устройств, средств ориентиации для инвалидов по зрению и слуху, расширение дверных проемов и др.)</t>
  </si>
  <si>
    <t>1.5.</t>
  </si>
  <si>
    <t xml:space="preserve">Оснащение объектов социальной сферы адаптационными приспособлениями, необходимыми лицам с ОВЗ </t>
  </si>
  <si>
    <t xml:space="preserve">2026-2027 годы </t>
  </si>
  <si>
    <t xml:space="preserve">Администрация г. Полярные Зори</t>
  </si>
  <si>
    <t>1.6</t>
  </si>
  <si>
    <t xml:space="preserve">Приобретение оборудования и технических средств адаптации для оснащения учреждений молодежной политики </t>
  </si>
  <si>
    <t>1.7.</t>
  </si>
  <si>
    <t xml:space="preserve">Обеспечение доступности объектов и услуг учреждений физической культуры и спорта муниципального округа город Мончегорск с подведомственной территорией Мурманской области</t>
  </si>
  <si>
    <t xml:space="preserve">2026 год </t>
  </si>
  <si>
    <t xml:space="preserve">Администрация г. Мончегорск </t>
  </si>
  <si>
    <t>1.8.</t>
  </si>
  <si>
    <t xml:space="preserve">Обеспечение доступности объектов и услуг учреждений образования муниципального округа город Мончегорск с подведомственной территорией Мурманской области</t>
  </si>
  <si>
    <t>всего</t>
  </si>
  <si>
    <t xml:space="preserve">внебюджетные источники</t>
  </si>
  <si>
    <t xml:space="preserve">местный бюджет </t>
  </si>
  <si>
    <t xml:space="preserve">Итого по подразделу 1:</t>
  </si>
  <si>
    <t xml:space="preserve"> в том числе:</t>
  </si>
  <si>
    <t xml:space="preserve">внебюджетные источники </t>
  </si>
  <si>
    <t xml:space="preserve">местный бюджет</t>
  </si>
  <si>
    <t xml:space="preserve">2. Мероприятия, направленные на улучшение жилищных условий инвалидов, в том числе на реализацию постановления Правительства Российской Федерации от 09.07.2016 № 649, регламентирующего порядок приспособления жилых помещений и общего имущества в многоквартирном доме с учетом потребностей инвалидов</t>
  </si>
  <si>
    <t>2.1</t>
  </si>
  <si>
    <t xml:space="preserve">Обеспечение доступной среды для граждан с инвалидностью посрдеством приспособления общего имущества многоквартирных домов в ЗАТО г. Заозерск</t>
  </si>
  <si>
    <t xml:space="preserve">2026 год</t>
  </si>
  <si>
    <t xml:space="preserve">Администрация ЗАТО г. Заозерск </t>
  </si>
  <si>
    <t>2.2</t>
  </si>
  <si>
    <t xml:space="preserve">Обеспечение доступной среды для граждан с инвалидностью посрдеством приспособления общего имущества многоквартирных домов в Печенгском округе </t>
  </si>
  <si>
    <t xml:space="preserve">2026-2027 годы</t>
  </si>
  <si>
    <t xml:space="preserve">Администрация Печенгского округа</t>
  </si>
  <si>
    <t>2.3</t>
  </si>
  <si>
    <t xml:space="preserve">Приспособление жилых помещений и (или) общедомового имщуества в многоквартирных домах с учетом потребностей инвалидов, в том числе проведение обследований, разработка ПСД, выполнение инженерных изысканий, проверка достоверности определения сметной стоимости, восстановительные работы </t>
  </si>
  <si>
    <t>2.4</t>
  </si>
  <si>
    <t xml:space="preserve">Обеспечение доступной среды для граждан с инвалидностью посрдеством приспособления общего имущества многоквартирных домов в г. Оленегорск </t>
  </si>
  <si>
    <t xml:space="preserve">Администрация г. Оленегорск </t>
  </si>
  <si>
    <t>2.5</t>
  </si>
  <si>
    <t xml:space="preserve">Благоустройство территории жилой застройки, включая мероприятия по обеспечению доступности объектов для маломобильного населения в ЗАТО г. Североморск </t>
  </si>
  <si>
    <t xml:space="preserve">Администрация ЗАТО г. Североморск </t>
  </si>
  <si>
    <t>2.6</t>
  </si>
  <si>
    <t xml:space="preserve">Улучшение жилищных условий ветеранов, инвалидов и семей, имеющих детей-инвалидов,  вставших на учет в качестве нуждающихся до 01.01.2005 в органах местного самоуправления Мурманской области  </t>
  </si>
  <si>
    <t xml:space="preserve">федеральный бюджет </t>
  </si>
  <si>
    <t xml:space="preserve">Министерство строительства Мурманской области </t>
  </si>
  <si>
    <t xml:space="preserve">Итого по подразделу 2:</t>
  </si>
  <si>
    <t xml:space="preserve">3. Иные мероприятия, реализация которых осуществляется за счет средств областного бюджета</t>
  </si>
  <si>
    <t>4.1.</t>
  </si>
  <si>
    <t xml:space="preserve">Субсидия социально ориентированной некоммерческой организации Мурманской области на предоставление информационно-переводческих услуг инвалидам по слуху (диспетчерская служба)  (ГП МО «Социальная поддержка»)</t>
  </si>
  <si>
    <t>4.2.</t>
  </si>
  <si>
    <t xml:space="preserve">Производство и выпуск в эфир «текстовой бегущей строки» (субтитрирование) ( ГП МО «Социальная поддержка»)</t>
  </si>
  <si>
    <t>4.3.</t>
  </si>
  <si>
    <t xml:space="preserve">Проведение мониторинга социально-экономического и правового положения инвалидов в Мурманской области </t>
  </si>
  <si>
    <t xml:space="preserve">за счет текущего финансирования</t>
  </si>
  <si>
    <t>4.4.</t>
  </si>
  <si>
    <t xml:space="preserve">Поддержка развития базовой профессиональной образовательной организации, обеспечивающей функционирование региональной системы инклюзивного среднего профессионального образования инвалидов (ГП «Образование и наука»)</t>
  </si>
  <si>
    <t xml:space="preserve">Министерство образования и науки Мурманской области </t>
  </si>
  <si>
    <t xml:space="preserve">Итого по разделу 3:</t>
  </si>
  <si>
    <t xml:space="preserve">Итого по Программе:</t>
  </si>
  <si>
    <t xml:space="preserve">в том числе:</t>
  </si>
  <si>
    <t xml:space="preserve">федеральный бюджет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</si>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</sst>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(* #,##0.00_);_(* \(#,##0.00\);_(* &quot;-&quot;??_);_(@_)"/>
    <numFmt numFmtId="161" formatCode="_-* #,##0.00_р_._-;\-* #,##0.00_р_._-;_-* &quot;-&quot;??_р_._-;_-@_-"/>
    <numFmt numFmtId="162" formatCode="#,##0.0"/>
    <numFmt numFmtId="163" formatCode="dd/mmm"/>
  </numFmts>
  <fonts count="11">
    <font>
      <sz val="10.000000"/>
      <color theme="1"/>
      <name val="Arial"/>
    </font>
    <font>
      <sz val="10.000000"/>
      <name val="Arial"/>
    </font>
    <font>
      <sz val="11.000000"/>
      <color theme="1"/>
      <name val="Calibri"/>
      <scheme val="minor"/>
    </font>
    <font>
      <sz val="10.000000"/>
      <name val="Times New Roman"/>
    </font>
    <font>
      <sz val="14.000000"/>
      <name val="Times New Roman"/>
    </font>
    <font>
      <b/>
      <sz val="14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sz val="9.000000"/>
      <name val="Times New Roman"/>
    </font>
    <font>
      <b/>
      <sz val="9.000000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2" tint="0"/>
        <bgColor theme="2" tint="0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0" tint="0"/>
        <bgColor theme="0" tint="0"/>
      </patternFill>
    </fill>
  </fills>
  <borders count="2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161" applyNumberFormat="1" applyFont="0" applyFill="0" applyBorder="0" applyProtection="0"/>
  </cellStyleXfs>
  <cellXfs count="130">
    <xf fontId="0" fillId="0" borderId="0" numFmtId="0" xfId="0"/>
    <xf fontId="0" fillId="2" borderId="0" numFmtId="0" xfId="0" applyFill="1"/>
    <xf fontId="3" fillId="2" borderId="0" numFmtId="0" xfId="0" applyFont="1" applyFill="1" applyAlignment="1">
      <alignment vertical="center"/>
    </xf>
    <xf fontId="4" fillId="2" borderId="0" numFmtId="0" xfId="0" applyFont="1" applyFill="1" applyAlignment="1">
      <alignment horizontal="left" wrapText="1"/>
    </xf>
    <xf fontId="5" fillId="3" borderId="0" numFmtId="0" xfId="0" applyFont="1" applyFill="1" applyAlignment="1">
      <alignment horizontal="center" vertical="center" wrapText="1"/>
    </xf>
    <xf fontId="6" fillId="3" borderId="0" numFmtId="0" xfId="0" applyFont="1" applyFill="1" applyAlignment="1">
      <alignment horizontal="right" vertical="center"/>
    </xf>
    <xf fontId="3" fillId="3" borderId="0" numFmtId="0" xfId="0" applyFont="1" applyFill="1" applyAlignment="1">
      <alignment vertical="center"/>
    </xf>
    <xf fontId="3" fillId="3" borderId="0" numFmtId="0" xfId="0" applyFont="1" applyFill="1" applyAlignment="1">
      <alignment horizontal="right" vertical="center"/>
    </xf>
    <xf fontId="1" fillId="3" borderId="0" numFmtId="0" xfId="0" applyFont="1" applyFill="1" applyAlignment="1">
      <alignment horizontal="justify" vertical="center"/>
    </xf>
    <xf fontId="0" fillId="3" borderId="0" numFmtId="0" xfId="0" applyFill="1" applyAlignment="1">
      <alignment vertical="center"/>
    </xf>
    <xf fontId="7" fillId="3" borderId="1" numFmtId="0" xfId="0" applyFont="1" applyFill="1" applyBorder="1" applyAlignment="1">
      <alignment horizontal="center" vertical="center" wrapText="1"/>
    </xf>
    <xf fontId="7" fillId="3" borderId="2" numFmtId="0" xfId="0" applyFont="1" applyFill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7" fillId="3" borderId="5" numFmtId="0" xfId="0" applyFont="1" applyFill="1" applyBorder="1" applyAlignment="1">
      <alignment horizontal="center" vertical="center" wrapText="1"/>
    </xf>
    <xf fontId="7" fillId="3" borderId="6" numFmtId="0" xfId="0" applyFont="1" applyFill="1" applyBorder="1" applyAlignment="1">
      <alignment horizontal="center" vertical="center" wrapText="1"/>
    </xf>
    <xf fontId="7" fillId="2" borderId="2" numFmtId="0" xfId="0" applyFont="1" applyFill="1" applyBorder="1" applyAlignment="1">
      <alignment horizontal="center" vertical="center" wrapText="1"/>
    </xf>
    <xf fontId="7" fillId="2" borderId="7" numFmtId="0" xfId="0" applyFont="1" applyFill="1" applyBorder="1" applyAlignment="1">
      <alignment horizontal="center" vertical="center" wrapText="1"/>
    </xf>
    <xf fontId="7" fillId="2" borderId="3" numFmtId="0" xfId="0" applyFont="1" applyFill="1" applyBorder="1" applyAlignment="1">
      <alignment horizontal="center" vertical="center" wrapText="1"/>
    </xf>
    <xf fontId="7" fillId="2" borderId="5" numFmtId="0" xfId="0" applyFont="1" applyFill="1" applyBorder="1" applyAlignment="1">
      <alignment horizontal="center" vertical="center" wrapText="1"/>
    </xf>
    <xf fontId="3" fillId="4" borderId="8" numFmtId="0" xfId="0" applyFont="1" applyFill="1" applyBorder="1" applyAlignment="1">
      <alignment horizontal="center" vertical="center" wrapText="1"/>
    </xf>
    <xf fontId="3" fillId="4" borderId="8" numFmtId="0" xfId="0" applyFont="1" applyFill="1" applyBorder="1" applyAlignment="1">
      <alignment horizontal="justify" vertical="center" wrapText="1"/>
    </xf>
    <xf fontId="3" fillId="4" borderId="1" numFmtId="0" xfId="0" applyFont="1" applyFill="1" applyBorder="1" applyAlignment="1">
      <alignment horizontal="center" vertical="center" wrapText="1"/>
    </xf>
    <xf fontId="3" fillId="4" borderId="8" numFmtId="2" xfId="3" applyNumberFormat="1" applyFont="1" applyFill="1" applyBorder="1" applyAlignment="1">
      <alignment horizontal="center" vertical="center" wrapText="1"/>
    </xf>
    <xf fontId="8" fillId="4" borderId="9" numFmtId="2" xfId="0" applyNumberFormat="1" applyFont="1" applyFill="1" applyBorder="1" applyAlignment="1">
      <alignment horizontal="center" vertical="center" wrapText="1"/>
    </xf>
    <xf fontId="3" fillId="4" borderId="10" numFmtId="2" xfId="3" applyNumberFormat="1" applyFont="1" applyFill="1" applyBorder="1" applyAlignment="1">
      <alignment horizontal="center" vertical="center" wrapText="1"/>
    </xf>
    <xf fontId="3" fillId="4" borderId="4" numFmtId="0" xfId="0" applyFont="1" applyFill="1" applyBorder="1" applyAlignment="1">
      <alignment horizontal="center" vertical="center" wrapText="1"/>
    </xf>
    <xf fontId="3" fillId="4" borderId="11" numFmtId="0" xfId="0" applyFont="1" applyFill="1" applyBorder="1" applyAlignment="1">
      <alignment horizontal="center" vertical="center" wrapText="1"/>
    </xf>
    <xf fontId="3" fillId="4" borderId="12" numFmtId="0" xfId="0" applyFont="1" applyFill="1" applyBorder="1" applyAlignment="1">
      <alignment horizontal="justify" vertical="center" wrapText="1"/>
    </xf>
    <xf fontId="3" fillId="4" borderId="0" numFmtId="0" xfId="0" applyFont="1" applyFill="1" applyAlignment="1">
      <alignment horizontal="center" vertical="center" wrapText="1"/>
    </xf>
    <xf fontId="3" fillId="4" borderId="13" numFmtId="4" xfId="0" applyNumberFormat="1" applyFont="1" applyFill="1" applyBorder="1" applyAlignment="1">
      <alignment horizontal="center" vertical="center" wrapText="1"/>
    </xf>
    <xf fontId="3" fillId="4" borderId="4" numFmtId="4" xfId="0" applyNumberFormat="1" applyFont="1" applyFill="1" applyBorder="1" applyAlignment="1">
      <alignment horizontal="center" vertical="center" wrapText="1"/>
    </xf>
    <xf fontId="3" fillId="4" borderId="4" numFmtId="162" xfId="0" applyNumberFormat="1" applyFont="1" applyFill="1" applyBorder="1" applyAlignment="1">
      <alignment horizontal="center" vertical="center" wrapText="1"/>
    </xf>
    <xf fontId="3" fillId="4" borderId="4" numFmtId="0" xfId="0" applyFont="1" applyFill="1" applyBorder="1" applyAlignment="1">
      <alignment horizontal="justify" vertical="center" wrapText="1"/>
    </xf>
    <xf fontId="9" fillId="4" borderId="4" numFmtId="0" xfId="0" applyFont="1" applyFill="1" applyBorder="1" applyAlignment="1">
      <alignment horizontal="center" vertical="center" wrapText="1"/>
    </xf>
    <xf fontId="3" fillId="4" borderId="0" numFmtId="4" xfId="0" applyNumberFormat="1" applyFont="1" applyFill="1" applyAlignment="1">
      <alignment horizontal="center" vertical="center" wrapText="1"/>
    </xf>
    <xf fontId="3" fillId="4" borderId="14" numFmtId="4" xfId="0" applyNumberFormat="1" applyFont="1" applyFill="1" applyBorder="1" applyAlignment="1">
      <alignment horizontal="center" vertical="center" wrapText="1"/>
    </xf>
    <xf fontId="3" fillId="4" borderId="15" numFmtId="0" xfId="0" applyFont="1" applyFill="1" applyBorder="1" applyAlignment="1">
      <alignment horizontal="center" vertical="center" wrapText="1"/>
    </xf>
    <xf fontId="3" fillId="4" borderId="15" numFmtId="0" xfId="0" applyFont="1" applyFill="1" applyBorder="1" applyAlignment="1">
      <alignment horizontal="justify" vertical="center" wrapText="1"/>
    </xf>
    <xf fontId="3" fillId="4" borderId="0" numFmtId="162" xfId="0" applyNumberFormat="1" applyFont="1" applyFill="1" applyAlignment="1">
      <alignment horizontal="center" vertical="center" wrapText="1"/>
    </xf>
    <xf fontId="3" fillId="4" borderId="14" numFmtId="0" xfId="0" applyFont="1" applyFill="1" applyBorder="1" applyAlignment="1">
      <alignment horizontal="center" vertical="center" wrapText="1"/>
    </xf>
    <xf fontId="3" fillId="4" borderId="14" numFmtId="0" xfId="0" applyFont="1" applyFill="1" applyBorder="1" applyAlignment="1">
      <alignment horizontal="justify" vertical="center" wrapText="1"/>
    </xf>
    <xf fontId="9" fillId="4" borderId="0" numFmtId="0" xfId="0" applyFont="1" applyFill="1" applyAlignment="1">
      <alignment horizontal="center" vertical="center" wrapText="1"/>
    </xf>
    <xf fontId="3" fillId="4" borderId="15" numFmtId="4" xfId="0" applyNumberFormat="1" applyFont="1" applyFill="1" applyBorder="1" applyAlignment="1">
      <alignment horizontal="center" vertical="center" wrapText="1"/>
    </xf>
    <xf fontId="3" fillId="5" borderId="3" numFmtId="163" xfId="0" applyNumberFormat="1" applyFont="1" applyFill="1" applyBorder="1" applyAlignment="1">
      <alignment horizontal="center" vertical="center" wrapText="1"/>
    </xf>
    <xf fontId="7" fillId="5" borderId="1" numFmtId="0" xfId="0" applyFont="1" applyFill="1" applyBorder="1" applyAlignment="1">
      <alignment horizontal="right" vertical="center" wrapText="1"/>
    </xf>
    <xf fontId="7" fillId="5" borderId="1" numFmtId="0" xfId="0" applyFont="1" applyFill="1" applyBorder="1" applyAlignment="1">
      <alignment horizontal="center" vertical="center" wrapText="1"/>
    </xf>
    <xf fontId="7" fillId="5" borderId="1" numFmtId="2" xfId="0" applyNumberFormat="1" applyFont="1" applyFill="1" applyBorder="1" applyAlignment="1">
      <alignment horizontal="center" vertical="center" wrapText="1"/>
    </xf>
    <xf fontId="3" fillId="5" borderId="3" numFmtId="0" xfId="0" applyFont="1" applyFill="1" applyBorder="1" applyAlignment="1">
      <alignment horizontal="center" vertical="center" wrapText="1"/>
    </xf>
    <xf fontId="3" fillId="5" borderId="0" numFmtId="163" xfId="0" applyNumberFormat="1" applyFont="1" applyFill="1" applyAlignment="1">
      <alignment horizontal="center" vertical="center" wrapText="1"/>
    </xf>
    <xf fontId="3" fillId="5" borderId="0" numFmtId="0" xfId="0" applyFont="1" applyFill="1" applyAlignment="1">
      <alignment horizontal="center" vertical="center" wrapText="1"/>
    </xf>
    <xf fontId="7" fillId="5" borderId="8" numFmtId="0" xfId="0" applyFont="1" applyFill="1" applyBorder="1" applyAlignment="1">
      <alignment horizontal="right" vertical="center" wrapText="1"/>
    </xf>
    <xf fontId="7" fillId="5" borderId="8" numFmtId="0" xfId="0" applyFont="1" applyFill="1" applyBorder="1" applyAlignment="1">
      <alignment horizontal="center" vertical="center" wrapText="1"/>
    </xf>
    <xf fontId="7" fillId="5" borderId="8" numFmtId="2" xfId="0" applyNumberFormat="1" applyFont="1" applyFill="1" applyBorder="1" applyAlignment="1">
      <alignment horizontal="center" vertical="center" wrapText="1"/>
    </xf>
    <xf fontId="0" fillId="6" borderId="0" numFmtId="0" xfId="0" applyFill="1"/>
    <xf fontId="3" fillId="5" borderId="16" numFmtId="163" xfId="0" applyNumberFormat="1" applyFont="1" applyFill="1" applyBorder="1" applyAlignment="1">
      <alignment horizontal="center" vertical="center" wrapText="1"/>
    </xf>
    <xf fontId="7" fillId="5" borderId="4" numFmtId="0" xfId="0" applyFont="1" applyFill="1" applyBorder="1" applyAlignment="1">
      <alignment horizontal="right" vertical="center" wrapText="1"/>
    </xf>
    <xf fontId="7" fillId="5" borderId="4" numFmtId="0" xfId="0" applyFont="1" applyFill="1" applyBorder="1" applyAlignment="1">
      <alignment horizontal="center" vertical="center" wrapText="1"/>
    </xf>
    <xf fontId="7" fillId="5" borderId="4" numFmtId="2" xfId="0" applyNumberFormat="1" applyFont="1" applyFill="1" applyBorder="1" applyAlignment="1">
      <alignment horizontal="center" vertical="center" wrapText="1"/>
    </xf>
    <xf fontId="3" fillId="5" borderId="16" numFmtId="0" xfId="0" applyFont="1" applyFill="1" applyBorder="1" applyAlignment="1">
      <alignment horizontal="center" vertical="center" wrapText="1"/>
    </xf>
    <xf fontId="7" fillId="2" borderId="17" numFmtId="16" xfId="0" applyNumberFormat="1" applyFont="1" applyFill="1" applyBorder="1" applyAlignment="1">
      <alignment horizontal="center" vertical="center" wrapText="1"/>
    </xf>
    <xf fontId="7" fillId="2" borderId="0" numFmtId="16" xfId="0" applyNumberFormat="1" applyFont="1" applyFill="1" applyAlignment="1">
      <alignment horizontal="center" vertical="center" wrapText="1"/>
    </xf>
    <xf fontId="7" fillId="2" borderId="18" numFmtId="16" xfId="0" applyNumberFormat="1" applyFont="1" applyFill="1" applyBorder="1" applyAlignment="1">
      <alignment horizontal="center" vertical="center" wrapText="1"/>
    </xf>
    <xf fontId="3" fillId="7" borderId="4" numFmtId="0" xfId="0" applyFont="1" applyFill="1" applyBorder="1" applyAlignment="1">
      <alignment horizontal="left" vertical="center" wrapText="1"/>
    </xf>
    <xf fontId="3" fillId="7" borderId="4" numFmtId="0" xfId="0" applyFont="1" applyFill="1" applyBorder="1" applyAlignment="1">
      <alignment horizontal="justify" vertical="center" wrapText="1"/>
    </xf>
    <xf fontId="9" fillId="7" borderId="4" numFmtId="0" xfId="0" applyFont="1" applyFill="1" applyBorder="1" applyAlignment="1">
      <alignment horizontal="left" vertical="center" wrapText="1"/>
    </xf>
    <xf fontId="3" fillId="7" borderId="4" numFmtId="4" xfId="0" applyNumberFormat="1" applyFont="1" applyFill="1" applyBorder="1" applyAlignment="1">
      <alignment horizontal="center" vertical="center" wrapText="1"/>
    </xf>
    <xf fontId="3" fillId="7" borderId="15" numFmtId="162" xfId="0" applyNumberFormat="1" applyFont="1" applyFill="1" applyBorder="1" applyAlignment="1">
      <alignment horizontal="center" vertical="center" wrapText="1"/>
    </xf>
    <xf fontId="3" fillId="7" borderId="4" numFmtId="0" xfId="0" applyFont="1" applyFill="1" applyBorder="1" applyAlignment="1">
      <alignment horizontal="center" vertical="center" wrapText="1"/>
    </xf>
    <xf fontId="3" fillId="7" borderId="4" numFmtId="162" xfId="0" applyNumberFormat="1" applyFont="1" applyFill="1" applyBorder="1" applyAlignment="1">
      <alignment horizontal="center" vertical="center" wrapText="1"/>
    </xf>
    <xf fontId="3" fillId="7" borderId="0" numFmtId="4" xfId="0" applyNumberFormat="1" applyFont="1" applyFill="1" applyAlignment="1">
      <alignment horizontal="center" vertical="center" wrapText="1"/>
    </xf>
    <xf fontId="3" fillId="7" borderId="14" numFmtId="4" xfId="0" applyNumberFormat="1" applyFont="1" applyFill="1" applyBorder="1" applyAlignment="1">
      <alignment horizontal="center" vertical="center" wrapText="1"/>
    </xf>
    <xf fontId="3" fillId="7" borderId="15" numFmtId="0" xfId="0" applyFont="1" applyFill="1" applyBorder="1" applyAlignment="1">
      <alignment horizontal="left" vertical="center" wrapText="1"/>
    </xf>
    <xf fontId="3" fillId="7" borderId="15" numFmtId="0" xfId="0" applyFont="1" applyFill="1" applyBorder="1" applyAlignment="1">
      <alignment horizontal="justify" vertical="center" wrapText="1"/>
    </xf>
    <xf fontId="3" fillId="7" borderId="15" numFmtId="4" xfId="0" applyNumberFormat="1" applyFont="1" applyFill="1" applyBorder="1" applyAlignment="1">
      <alignment horizontal="center" vertical="center" wrapText="1"/>
    </xf>
    <xf fontId="3" fillId="7" borderId="14" numFmtId="162" xfId="0" applyNumberFormat="1" applyFont="1" applyFill="1" applyBorder="1" applyAlignment="1">
      <alignment horizontal="center" vertical="center" wrapText="1"/>
    </xf>
    <xf fontId="3" fillId="7" borderId="15" numFmtId="0" xfId="0" applyFont="1" applyFill="1" applyBorder="1" applyAlignment="1">
      <alignment horizontal="center" vertical="center" wrapText="1"/>
    </xf>
    <xf fontId="3" fillId="5" borderId="8" numFmtId="163" xfId="0" applyNumberFormat="1" applyFont="1" applyFill="1" applyBorder="1" applyAlignment="1">
      <alignment horizontal="center" vertical="center" wrapText="1"/>
    </xf>
    <xf fontId="7" fillId="5" borderId="6" numFmtId="0" xfId="0" applyFont="1" applyFill="1" applyBorder="1" applyAlignment="1">
      <alignment horizontal="left" vertical="center" wrapText="1"/>
    </xf>
    <xf fontId="3" fillId="5" borderId="10" numFmtId="0" xfId="0" applyFont="1" applyFill="1" applyBorder="1" applyAlignment="1">
      <alignment horizontal="center" vertical="center" wrapText="1"/>
    </xf>
    <xf fontId="3" fillId="5" borderId="11" numFmtId="0" xfId="0" applyFont="1" applyFill="1" applyBorder="1" applyAlignment="1">
      <alignment horizontal="center" vertical="center" wrapText="1"/>
    </xf>
    <xf fontId="3" fillId="5" borderId="9" numFmtId="163" xfId="0" applyNumberFormat="1" applyFont="1" applyFill="1" applyBorder="1" applyAlignment="1">
      <alignment horizontal="center" vertical="center" wrapText="1"/>
    </xf>
    <xf fontId="7" fillId="5" borderId="1" numFmtId="0" xfId="0" applyFont="1" applyFill="1" applyBorder="1" applyAlignment="1">
      <alignment horizontal="left" vertical="center" wrapText="1"/>
    </xf>
    <xf fontId="7" fillId="5" borderId="1" numFmtId="4" xfId="0" applyNumberFormat="1" applyFont="1" applyFill="1" applyBorder="1" applyAlignment="1">
      <alignment horizontal="center" vertical="center" wrapText="1"/>
    </xf>
    <xf fontId="3" fillId="5" borderId="17" numFmtId="0" xfId="0" applyFont="1" applyFill="1" applyBorder="1" applyAlignment="1">
      <alignment horizontal="center" vertical="center" wrapText="1"/>
    </xf>
    <xf fontId="3" fillId="5" borderId="18" numFmtId="0" xfId="0" applyFont="1" applyFill="1" applyBorder="1" applyAlignment="1">
      <alignment horizontal="center" vertical="center" wrapText="1"/>
    </xf>
    <xf fontId="3" fillId="5" borderId="19" numFmtId="0" xfId="0" applyFont="1" applyFill="1" applyBorder="1" applyAlignment="1">
      <alignment horizontal="center" vertical="center" wrapText="1"/>
    </xf>
    <xf fontId="3" fillId="5" borderId="20" numFmtId="0" xfId="0" applyFont="1" applyFill="1" applyBorder="1" applyAlignment="1">
      <alignment horizontal="center" vertical="center" wrapText="1"/>
    </xf>
    <xf fontId="7" fillId="2" borderId="10" numFmtId="0" xfId="0" applyFont="1" applyFill="1" applyBorder="1" applyAlignment="1">
      <alignment horizontal="center" vertical="center" wrapText="1"/>
    </xf>
    <xf fontId="7" fillId="2" borderId="11" numFmtId="0" xfId="0" applyFont="1" applyFill="1" applyBorder="1" applyAlignment="1">
      <alignment horizontal="center" vertical="center" wrapText="1"/>
    </xf>
    <xf fontId="3" fillId="8" borderId="4" numFmtId="0" xfId="0" applyFont="1" applyFill="1" applyBorder="1" applyAlignment="1">
      <alignment horizontal="left" vertical="center" wrapText="1"/>
    </xf>
    <xf fontId="3" fillId="8" borderId="4" numFmtId="0" xfId="0" applyFont="1" applyFill="1" applyBorder="1" applyAlignment="1">
      <alignment horizontal="justify" vertical="center" wrapText="1"/>
    </xf>
    <xf fontId="3" fillId="8" borderId="4" numFmtId="4" xfId="0" applyNumberFormat="1" applyFont="1" applyFill="1" applyBorder="1" applyAlignment="1">
      <alignment horizontal="center" vertical="center" wrapText="1"/>
    </xf>
    <xf fontId="3" fillId="8" borderId="4" numFmtId="162" xfId="0" applyNumberFormat="1" applyFont="1" applyFill="1" applyBorder="1" applyAlignment="1">
      <alignment horizontal="center" vertical="center" wrapText="1"/>
    </xf>
    <xf fontId="3" fillId="8" borderId="4" numFmtId="0" xfId="0" applyFont="1" applyFill="1" applyBorder="1" applyAlignment="1">
      <alignment horizontal="center" vertical="center" wrapText="1"/>
    </xf>
    <xf fontId="3" fillId="8" borderId="6" numFmtId="0" xfId="0" applyFont="1" applyFill="1" applyBorder="1" applyAlignment="1">
      <alignment horizontal="left" vertical="center" wrapText="1"/>
    </xf>
    <xf fontId="3" fillId="8" borderId="6" numFmtId="0" xfId="0" applyFont="1" applyFill="1" applyBorder="1" applyAlignment="1">
      <alignment vertical="center" wrapText="1"/>
    </xf>
    <xf fontId="3" fillId="8" borderId="6" numFmtId="4" xfId="0" applyNumberFormat="1" applyFont="1" applyFill="1" applyBorder="1" applyAlignment="1">
      <alignment horizontal="center" vertical="center" wrapText="1"/>
    </xf>
    <xf fontId="3" fillId="8" borderId="9" numFmtId="4" xfId="0" applyNumberFormat="1" applyFont="1" applyFill="1" applyBorder="1" applyAlignment="1">
      <alignment horizontal="center" vertical="center" wrapText="1"/>
    </xf>
    <xf fontId="3" fillId="8" borderId="6" numFmtId="162" xfId="0" applyNumberFormat="1" applyFont="1" applyFill="1" applyBorder="1" applyAlignment="1">
      <alignment horizontal="center" vertical="center" wrapText="1"/>
    </xf>
    <xf fontId="3" fillId="8" borderId="6" numFmtId="0" xfId="0" applyFont="1" applyFill="1" applyBorder="1" applyAlignment="1">
      <alignment horizontal="center" vertical="center" wrapText="1"/>
    </xf>
    <xf fontId="3" fillId="8" borderId="8" numFmtId="0" xfId="0" applyFont="1" applyFill="1" applyBorder="1" applyAlignment="1">
      <alignment horizontal="left" vertical="center" wrapText="1"/>
    </xf>
    <xf fontId="3" fillId="8" borderId="8" numFmtId="0" xfId="0" applyFont="1" applyFill="1" applyBorder="1" applyAlignment="1">
      <alignment horizontal="justify" vertical="center" wrapText="1"/>
    </xf>
    <xf fontId="9" fillId="8" borderId="8" numFmtId="0" xfId="0" applyFont="1" applyFill="1" applyBorder="1" applyAlignment="1">
      <alignment horizontal="left" vertical="center" wrapText="1"/>
    </xf>
    <xf fontId="3" fillId="8" borderId="8" numFmtId="4" xfId="0" applyNumberFormat="1" applyFont="1" applyFill="1" applyBorder="1" applyAlignment="1">
      <alignment horizontal="center" vertical="center" wrapText="1"/>
    </xf>
    <xf fontId="3" fillId="8" borderId="10" numFmtId="4" xfId="0" applyNumberFormat="1" applyFont="1" applyFill="1" applyBorder="1" applyAlignment="1">
      <alignment horizontal="center" vertical="center" wrapText="1"/>
    </xf>
    <xf fontId="3" fillId="8" borderId="11" numFmtId="4" xfId="0" applyNumberFormat="1" applyFont="1" applyFill="1" applyBorder="1" applyAlignment="1">
      <alignment horizontal="center" vertical="center" wrapText="1"/>
    </xf>
    <xf fontId="3" fillId="8" borderId="8" numFmtId="162" xfId="0" applyNumberFormat="1" applyFont="1" applyFill="1" applyBorder="1" applyAlignment="1">
      <alignment horizontal="center" vertical="center" wrapText="1"/>
    </xf>
    <xf fontId="3" fillId="8" borderId="8" numFmtId="0" xfId="0" applyFont="1" applyFill="1" applyBorder="1" applyAlignment="1">
      <alignment horizontal="center" vertical="center" wrapText="1"/>
    </xf>
    <xf fontId="3" fillId="8" borderId="12" numFmtId="0" xfId="0" applyFont="1" applyFill="1" applyBorder="1" applyAlignment="1">
      <alignment horizontal="justify" vertical="center" wrapText="1"/>
    </xf>
    <xf fontId="3" fillId="8" borderId="1" numFmtId="0" xfId="0" applyFont="1" applyFill="1" applyBorder="1" applyAlignment="1">
      <alignment horizontal="left" vertical="center" wrapText="1"/>
    </xf>
    <xf fontId="3" fillId="8" borderId="13" numFmtId="4" xfId="0" applyNumberFormat="1" applyFont="1" applyFill="1" applyBorder="1" applyAlignment="1">
      <alignment horizontal="center" vertical="center" wrapText="1"/>
    </xf>
    <xf fontId="3" fillId="8" borderId="15" numFmtId="4" xfId="0" applyNumberFormat="1" applyFont="1" applyFill="1" applyBorder="1" applyAlignment="1">
      <alignment horizontal="center" vertical="center" wrapText="1"/>
    </xf>
    <xf fontId="3" fillId="8" borderId="21" numFmtId="0" xfId="0" applyFont="1" applyFill="1" applyBorder="1" applyAlignment="1">
      <alignment horizontal="center" vertical="center" wrapText="1"/>
    </xf>
    <xf fontId="3" fillId="5" borderId="1" numFmtId="14" xfId="2" applyNumberFormat="1" applyFont="1" applyFill="1" applyBorder="1" applyAlignment="1">
      <alignment horizontal="left" vertical="center" wrapText="1"/>
    </xf>
    <xf fontId="7" fillId="5" borderId="1" numFmtId="0" xfId="0" applyFont="1" applyFill="1" applyBorder="1" applyAlignment="1">
      <alignment horizontal="right" vertical="center"/>
    </xf>
    <xf fontId="7" fillId="5" borderId="2" numFmtId="4" xfId="0" applyNumberFormat="1" applyFont="1" applyFill="1" applyBorder="1" applyAlignment="1">
      <alignment horizontal="center" vertical="center" wrapText="1"/>
    </xf>
    <xf fontId="7" fillId="5" borderId="4" numFmtId="4" xfId="0" applyNumberFormat="1" applyFont="1" applyFill="1" applyBorder="1" applyAlignment="1">
      <alignment horizontal="center" vertical="center" wrapText="1"/>
    </xf>
    <xf fontId="7" fillId="5" borderId="5" numFmtId="4" xfId="0" applyNumberFormat="1" applyFont="1" applyFill="1" applyBorder="1" applyAlignment="1">
      <alignment horizontal="center" vertical="center" wrapText="1"/>
    </xf>
    <xf fontId="3" fillId="9" borderId="1" numFmtId="14" xfId="2" applyNumberFormat="1" applyFont="1" applyFill="1" applyBorder="1" applyAlignment="1">
      <alignment horizontal="left" vertical="center" wrapText="1"/>
    </xf>
    <xf fontId="7" fillId="9" borderId="1" numFmtId="0" xfId="0" applyFont="1" applyFill="1" applyBorder="1" applyAlignment="1">
      <alignment horizontal="right" vertical="center"/>
    </xf>
    <xf fontId="7" fillId="9" borderId="1" numFmtId="0" xfId="0" applyFont="1" applyFill="1" applyBorder="1" applyAlignment="1">
      <alignment horizontal="left" vertical="center" wrapText="1"/>
    </xf>
    <xf fontId="7" fillId="9" borderId="1" numFmtId="3" xfId="0" applyNumberFormat="1" applyFont="1" applyFill="1" applyBorder="1" applyAlignment="1">
      <alignment horizontal="right" vertical="center" wrapText="1"/>
    </xf>
    <xf fontId="7" fillId="9" borderId="0" numFmtId="3" xfId="0" applyNumberFormat="1" applyFont="1" applyFill="1" applyAlignment="1">
      <alignment horizontal="right" vertical="center" wrapText="1"/>
    </xf>
    <xf fontId="3" fillId="5" borderId="1" numFmtId="0" xfId="0" applyFont="1" applyFill="1" applyBorder="1" applyAlignment="1">
      <alignment horizontal="left" vertical="center" wrapText="1"/>
    </xf>
    <xf fontId="7" fillId="5" borderId="1" numFmtId="0" xfId="0" applyFont="1" applyFill="1" applyBorder="1" applyAlignment="1">
      <alignment horizontal="left" vertical="center"/>
    </xf>
    <xf fontId="7" fillId="5" borderId="0" numFmtId="4" xfId="0" applyNumberFormat="1" applyFont="1" applyFill="1" applyAlignment="1">
      <alignment horizontal="center" vertical="center" wrapText="1"/>
    </xf>
    <xf fontId="10" fillId="5" borderId="1" numFmtId="0" xfId="0" applyFont="1" applyFill="1" applyBorder="1" applyAlignment="1">
      <alignment horizontal="left" vertical="center" wrapText="1"/>
    </xf>
    <xf fontId="3" fillId="5" borderId="22" numFmtId="0" xfId="0" applyFont="1" applyFill="1" applyBorder="1" applyAlignment="1">
      <alignment horizontal="center" vertical="center" wrapText="1"/>
    </xf>
    <xf fontId="0" fillId="2" borderId="0" numFmtId="0" xfId="0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4" zoomScale="80" workbookViewId="0">
      <selection activeCell="H50" activeCellId="0" sqref="H50"/>
    </sheetView>
  </sheetViews>
  <sheetFormatPr defaultRowHeight="12.75"/>
  <cols>
    <col customWidth="1" min="1" max="1" style="1" width="6.421875"/>
    <col customWidth="1" min="2" max="2" style="1" width="74.21875"/>
    <col customWidth="1" min="3" max="3" style="1" width="13.88671875"/>
    <col customWidth="1" min="4" max="4" style="1" width="12.109375"/>
    <col customWidth="1" min="5" max="7" style="1" width="11.33203125"/>
    <col customWidth="1" min="8" max="8" style="1" width="11.28125"/>
    <col customWidth="1" min="9" max="9" style="1" width="30.5546875"/>
  </cols>
  <sheetData>
    <row r="1" s="1" customFormat="1" ht="67.5" customHeight="1">
      <c r="A1" s="2"/>
      <c r="B1" s="2"/>
      <c r="C1" s="2"/>
      <c r="D1" s="2"/>
      <c r="E1" s="2"/>
      <c r="F1" s="2"/>
      <c r="G1" s="2"/>
      <c r="H1" s="2"/>
      <c r="I1" s="3" t="s">
        <v>0</v>
      </c>
    </row>
    <row r="2" s="1" customFormat="1" ht="54" customHeight="1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14.25">
      <c r="A3" s="5"/>
      <c r="B3" s="6"/>
      <c r="C3" s="6"/>
      <c r="D3" s="6"/>
      <c r="E3" s="6"/>
      <c r="F3" s="6"/>
      <c r="G3" s="6"/>
      <c r="H3" s="6"/>
      <c r="I3" s="7"/>
    </row>
    <row r="4" s="1" customFormat="1" ht="6.5999999999999996" customHeight="1">
      <c r="A4" s="8"/>
      <c r="B4" s="9"/>
      <c r="C4" s="9"/>
      <c r="D4" s="9"/>
      <c r="E4" s="9"/>
      <c r="F4" s="9"/>
      <c r="G4" s="9"/>
      <c r="H4" s="9"/>
      <c r="I4" s="9"/>
    </row>
    <row r="5" s="1" customFormat="1" ht="24" customHeight="1">
      <c r="A5" s="10" t="s">
        <v>2</v>
      </c>
      <c r="B5" s="10" t="s">
        <v>3</v>
      </c>
      <c r="C5" s="10" t="s">
        <v>4</v>
      </c>
      <c r="D5" s="11" t="s">
        <v>5</v>
      </c>
      <c r="E5" s="12"/>
      <c r="F5" s="12"/>
      <c r="G5" s="12"/>
      <c r="H5" s="10" t="s">
        <v>6</v>
      </c>
      <c r="I5" s="10" t="s">
        <v>7</v>
      </c>
    </row>
    <row r="6" s="1" customFormat="1" ht="25.199999999999999" customHeight="1">
      <c r="A6" s="10"/>
      <c r="B6" s="10"/>
      <c r="C6" s="10"/>
      <c r="D6" s="11" t="s">
        <v>8</v>
      </c>
      <c r="E6" s="13" t="s">
        <v>9</v>
      </c>
      <c r="F6" s="13" t="s">
        <v>10</v>
      </c>
      <c r="G6" s="13" t="s">
        <v>11</v>
      </c>
      <c r="H6" s="14"/>
      <c r="I6" s="10"/>
    </row>
    <row r="7" s="1" customFormat="1">
      <c r="A7" s="10"/>
      <c r="B7" s="10"/>
      <c r="C7" s="10"/>
      <c r="D7" s="11"/>
      <c r="E7" s="13"/>
      <c r="F7" s="13"/>
      <c r="G7" s="13"/>
      <c r="H7" s="14"/>
      <c r="I7" s="10"/>
    </row>
    <row r="8" s="1" customFormat="1">
      <c r="A8" s="10">
        <v>1</v>
      </c>
      <c r="B8" s="10">
        <v>2</v>
      </c>
      <c r="C8" s="10">
        <v>3</v>
      </c>
      <c r="D8" s="10">
        <v>4</v>
      </c>
      <c r="E8" s="15">
        <v>5</v>
      </c>
      <c r="F8" s="15">
        <v>6</v>
      </c>
      <c r="G8" s="15">
        <v>7</v>
      </c>
      <c r="H8" s="10">
        <v>8</v>
      </c>
      <c r="I8" s="10">
        <v>9</v>
      </c>
    </row>
    <row r="9" s="1" customFormat="1" ht="19.199999999999999" customHeight="1">
      <c r="A9" s="16" t="s">
        <v>12</v>
      </c>
      <c r="B9" s="17"/>
      <c r="C9" s="17"/>
      <c r="D9" s="17"/>
      <c r="E9" s="17"/>
      <c r="F9" s="17"/>
      <c r="G9" s="17"/>
      <c r="H9" s="18"/>
      <c r="I9" s="19"/>
    </row>
    <row r="10" s="1" customFormat="1" ht="48">
      <c r="A10" s="20" t="s">
        <v>13</v>
      </c>
      <c r="B10" s="21" t="s">
        <v>14</v>
      </c>
      <c r="C10" s="22" t="s">
        <v>15</v>
      </c>
      <c r="D10" s="23">
        <f>E10+G10+F10</f>
        <v>33108.699999999997</v>
      </c>
      <c r="E10" s="24">
        <v>5957.8999999999996</v>
      </c>
      <c r="F10" s="23">
        <v>13575.4</v>
      </c>
      <c r="G10" s="25">
        <v>13575.4</v>
      </c>
      <c r="H10" s="26" t="s">
        <v>16</v>
      </c>
      <c r="I10" s="27" t="s">
        <v>17</v>
      </c>
    </row>
    <row r="11" s="1" customFormat="1" ht="24">
      <c r="A11" s="26" t="s">
        <v>18</v>
      </c>
      <c r="B11" s="28" t="s">
        <v>19</v>
      </c>
      <c r="C11" s="29" t="s">
        <v>15</v>
      </c>
      <c r="D11" s="30">
        <f>SUM(A1,E11:G11)</f>
        <v>246</v>
      </c>
      <c r="E11" s="31">
        <v>82</v>
      </c>
      <c r="F11" s="31">
        <v>82</v>
      </c>
      <c r="G11" s="31">
        <v>82</v>
      </c>
      <c r="H11" s="32" t="s">
        <v>20</v>
      </c>
      <c r="I11" s="26" t="s">
        <v>21</v>
      </c>
    </row>
    <row r="12" s="1" customFormat="1" ht="24">
      <c r="A12" s="26" t="s">
        <v>22</v>
      </c>
      <c r="B12" s="33" t="s">
        <v>23</v>
      </c>
      <c r="C12" s="34" t="s">
        <v>24</v>
      </c>
      <c r="D12" s="31">
        <f>SUM(A1,E12,F12,G12)</f>
        <v>3000</v>
      </c>
      <c r="E12" s="31">
        <v>1000</v>
      </c>
      <c r="F12" s="31">
        <v>1000</v>
      </c>
      <c r="G12" s="31">
        <v>1000</v>
      </c>
      <c r="H12" s="32" t="s">
        <v>20</v>
      </c>
      <c r="I12" s="26" t="s">
        <v>25</v>
      </c>
    </row>
    <row r="13" s="1" customFormat="1" ht="36">
      <c r="A13" s="26" t="s">
        <v>26</v>
      </c>
      <c r="B13" s="33" t="s">
        <v>27</v>
      </c>
      <c r="C13" s="34" t="s">
        <v>24</v>
      </c>
      <c r="D13" s="32">
        <f>SUM(A1,E13,F13,G13)</f>
        <v>3300</v>
      </c>
      <c r="E13" s="35">
        <v>0</v>
      </c>
      <c r="F13" s="31">
        <v>0</v>
      </c>
      <c r="G13" s="36">
        <v>3300</v>
      </c>
      <c r="H13" s="32" t="s">
        <v>11</v>
      </c>
      <c r="I13" s="26" t="s">
        <v>25</v>
      </c>
    </row>
    <row r="14" s="1" customFormat="1" ht="24">
      <c r="A14" s="26" t="s">
        <v>28</v>
      </c>
      <c r="B14" s="33" t="s">
        <v>29</v>
      </c>
      <c r="C14" s="34" t="s">
        <v>24</v>
      </c>
      <c r="D14" s="31">
        <f>SUM(A1,E14,F14,G14)</f>
        <v>1000</v>
      </c>
      <c r="E14" s="31">
        <v>500</v>
      </c>
      <c r="F14" s="35">
        <v>500</v>
      </c>
      <c r="G14" s="31">
        <v>0</v>
      </c>
      <c r="H14" s="32" t="s">
        <v>30</v>
      </c>
      <c r="I14" s="26" t="s">
        <v>31</v>
      </c>
    </row>
    <row r="15" s="1" customFormat="1" ht="24">
      <c r="A15" s="26" t="s">
        <v>32</v>
      </c>
      <c r="B15" s="33" t="s">
        <v>33</v>
      </c>
      <c r="C15" s="34" t="s">
        <v>24</v>
      </c>
      <c r="D15" s="31">
        <f>SUM(A1,E15,F15,G15)</f>
        <v>300</v>
      </c>
      <c r="E15" s="31">
        <v>0</v>
      </c>
      <c r="F15" s="31">
        <v>0</v>
      </c>
      <c r="G15" s="35">
        <v>300</v>
      </c>
      <c r="H15" s="32" t="s">
        <v>11</v>
      </c>
      <c r="I15" s="26" t="s">
        <v>25</v>
      </c>
    </row>
    <row r="16" s="1" customFormat="1" ht="36">
      <c r="A16" s="26" t="s">
        <v>34</v>
      </c>
      <c r="B16" s="33" t="s">
        <v>35</v>
      </c>
      <c r="C16" s="34" t="s">
        <v>24</v>
      </c>
      <c r="D16" s="31">
        <f>SUM(A1,E16,F16,G16)</f>
        <v>50</v>
      </c>
      <c r="E16" s="31">
        <v>50</v>
      </c>
      <c r="F16" s="31">
        <v>0</v>
      </c>
      <c r="G16" s="31">
        <v>0</v>
      </c>
      <c r="H16" s="32" t="s">
        <v>36</v>
      </c>
      <c r="I16" s="26" t="s">
        <v>37</v>
      </c>
    </row>
    <row r="17" s="1" customFormat="1" ht="12.75">
      <c r="A17" s="37" t="s">
        <v>38</v>
      </c>
      <c r="B17" s="38" t="s">
        <v>39</v>
      </c>
      <c r="C17" s="34" t="s">
        <v>40</v>
      </c>
      <c r="D17" s="35">
        <f>SUM(A1,E17,F17,G17)</f>
        <v>5544.2999999999993</v>
      </c>
      <c r="E17" s="31">
        <f>SUM(A1,E18,E19)</f>
        <v>549.10000000000002</v>
      </c>
      <c r="F17" s="39">
        <f>SUM(A1,F18,F19)</f>
        <v>2666</v>
      </c>
      <c r="G17" s="31">
        <f>SUM(A1,G18,G19)</f>
        <v>2329.1999999999998</v>
      </c>
      <c r="H17" s="39" t="s">
        <v>16</v>
      </c>
      <c r="I17" s="37" t="s">
        <v>37</v>
      </c>
    </row>
    <row r="18" s="1" customFormat="1" ht="22.5">
      <c r="A18" s="40"/>
      <c r="B18" s="41"/>
      <c r="C18" s="34" t="s">
        <v>41</v>
      </c>
      <c r="D18" s="31">
        <f>SUM(A1,E18,F18,G18)</f>
        <v>30</v>
      </c>
      <c r="E18" s="35">
        <v>10</v>
      </c>
      <c r="F18" s="31">
        <v>10</v>
      </c>
      <c r="G18" s="31">
        <v>10</v>
      </c>
      <c r="H18" s="39"/>
      <c r="I18" s="40"/>
    </row>
    <row r="19" s="1" customFormat="1" ht="12.75">
      <c r="A19" s="40"/>
      <c r="B19" s="41"/>
      <c r="C19" s="42" t="s">
        <v>42</v>
      </c>
      <c r="D19" s="43">
        <f>SUM(A1,E19,F19,G19)</f>
        <v>5514.2999999999993</v>
      </c>
      <c r="E19" s="43">
        <v>539.10000000000002</v>
      </c>
      <c r="F19" s="35">
        <v>2656</v>
      </c>
      <c r="G19" s="43">
        <v>2319.1999999999998</v>
      </c>
      <c r="H19" s="39"/>
      <c r="I19" s="40"/>
    </row>
    <row r="20" s="1" customFormat="1" ht="12.75">
      <c r="A20" s="44"/>
      <c r="B20" s="45" t="s">
        <v>43</v>
      </c>
      <c r="C20" s="46"/>
      <c r="D20" s="47">
        <f>SUM(D21,D22,D23)</f>
        <v>46549</v>
      </c>
      <c r="E20" s="47">
        <f>SUM(E21,E22,E23)</f>
        <v>8139</v>
      </c>
      <c r="F20" s="47">
        <f>SUM(F21,F22,F23)</f>
        <v>17823.400000000001</v>
      </c>
      <c r="G20" s="47">
        <f>SUM(G21,G22,G23)</f>
        <v>20586.599999999999</v>
      </c>
      <c r="H20" s="48"/>
      <c r="I20" s="48"/>
    </row>
    <row r="21" s="1" customFormat="1" ht="24">
      <c r="A21" s="49"/>
      <c r="B21" s="45" t="s">
        <v>44</v>
      </c>
      <c r="C21" s="46" t="s">
        <v>15</v>
      </c>
      <c r="D21" s="47">
        <f t="shared" ref="D21:D32" si="0">SUM(E21,F21,G21)</f>
        <v>33354.699999999997</v>
      </c>
      <c r="E21" s="47">
        <f>SUM(E11,E10)</f>
        <v>6039.8999999999996</v>
      </c>
      <c r="F21" s="47">
        <f>SUM(A1,F10,F11)</f>
        <v>13657.4</v>
      </c>
      <c r="G21" s="47">
        <f>SUM(G11,G10)</f>
        <v>13657.4</v>
      </c>
      <c r="H21" s="50"/>
      <c r="I21" s="50"/>
    </row>
    <row r="22" s="1" customFormat="1" ht="24">
      <c r="A22" s="49"/>
      <c r="B22" s="51"/>
      <c r="C22" s="52" t="s">
        <v>45</v>
      </c>
      <c r="D22" s="53">
        <f t="shared" si="0"/>
        <v>30</v>
      </c>
      <c r="E22" s="53">
        <f>SUM(E18)</f>
        <v>10</v>
      </c>
      <c r="F22" s="53">
        <f>SUM(F18)</f>
        <v>10</v>
      </c>
      <c r="G22" s="53">
        <f>SUM(G18)</f>
        <v>10</v>
      </c>
      <c r="H22" s="50"/>
      <c r="I22" s="50"/>
    </row>
    <row r="23" s="54" customFormat="1" ht="24">
      <c r="A23" s="55"/>
      <c r="B23" s="56"/>
      <c r="C23" s="57" t="s">
        <v>46</v>
      </c>
      <c r="D23" s="58">
        <f t="shared" si="0"/>
        <v>13164.299999999999</v>
      </c>
      <c r="E23" s="58">
        <f>SUM(E19,E16,E15,E14,E13,E12)</f>
        <v>2089.0999999999999</v>
      </c>
      <c r="F23" s="58">
        <f>SUM(F19,F16,F15,F14,F13,F12)</f>
        <v>4156</v>
      </c>
      <c r="G23" s="58">
        <f>SUM(G19,G16,G15,G14,G13,G12)</f>
        <v>6919.1999999999998</v>
      </c>
      <c r="H23" s="59"/>
      <c r="I23" s="59"/>
    </row>
    <row r="24" s="1" customFormat="1" ht="30.600000000000001" customHeight="1">
      <c r="A24" s="60" t="s">
        <v>47</v>
      </c>
      <c r="B24" s="61"/>
      <c r="C24" s="61"/>
      <c r="D24" s="61"/>
      <c r="E24" s="61"/>
      <c r="F24" s="61"/>
      <c r="G24" s="61"/>
      <c r="H24" s="61"/>
      <c r="I24" s="62"/>
    </row>
    <row r="25" s="54" customFormat="1" ht="24">
      <c r="A25" s="63" t="s">
        <v>48</v>
      </c>
      <c r="B25" s="64" t="s">
        <v>49</v>
      </c>
      <c r="C25" s="65" t="s">
        <v>42</v>
      </c>
      <c r="D25" s="66">
        <f t="shared" si="0"/>
        <v>150</v>
      </c>
      <c r="E25" s="66">
        <v>150</v>
      </c>
      <c r="F25" s="66">
        <v>0</v>
      </c>
      <c r="G25" s="66">
        <v>0</v>
      </c>
      <c r="H25" s="67" t="s">
        <v>50</v>
      </c>
      <c r="I25" s="68" t="s">
        <v>51</v>
      </c>
    </row>
    <row r="26" s="54" customFormat="1" ht="24">
      <c r="A26" s="63" t="s">
        <v>52</v>
      </c>
      <c r="B26" s="64" t="s">
        <v>53</v>
      </c>
      <c r="C26" s="65" t="s">
        <v>42</v>
      </c>
      <c r="D26" s="66">
        <f t="shared" si="0"/>
        <v>400</v>
      </c>
      <c r="E26" s="66">
        <v>200</v>
      </c>
      <c r="F26" s="66">
        <v>200</v>
      </c>
      <c r="G26" s="66">
        <v>0</v>
      </c>
      <c r="H26" s="69" t="s">
        <v>54</v>
      </c>
      <c r="I26" s="68" t="s">
        <v>55</v>
      </c>
    </row>
    <row r="27" s="54" customFormat="1" ht="48">
      <c r="A27" s="63" t="s">
        <v>56</v>
      </c>
      <c r="B27" s="64" t="s">
        <v>57</v>
      </c>
      <c r="C27" s="65" t="s">
        <v>42</v>
      </c>
      <c r="D27" s="66">
        <f t="shared" si="0"/>
        <v>15000</v>
      </c>
      <c r="E27" s="66">
        <v>6000</v>
      </c>
      <c r="F27" s="66">
        <v>6000</v>
      </c>
      <c r="G27" s="66">
        <v>3000</v>
      </c>
      <c r="H27" s="69" t="s">
        <v>20</v>
      </c>
      <c r="I27" s="68" t="s">
        <v>25</v>
      </c>
    </row>
    <row r="28" s="54" customFormat="1" ht="24">
      <c r="A28" s="63" t="s">
        <v>58</v>
      </c>
      <c r="B28" s="64" t="s">
        <v>59</v>
      </c>
      <c r="C28" s="65" t="s">
        <v>42</v>
      </c>
      <c r="D28" s="66">
        <f t="shared" si="0"/>
        <v>1000</v>
      </c>
      <c r="E28" s="66">
        <v>500</v>
      </c>
      <c r="F28" s="66">
        <v>500</v>
      </c>
      <c r="G28" s="66">
        <v>0</v>
      </c>
      <c r="H28" s="69" t="s">
        <v>30</v>
      </c>
      <c r="I28" s="68" t="s">
        <v>60</v>
      </c>
    </row>
    <row r="29" s="54" customFormat="1" ht="24">
      <c r="A29" s="63" t="s">
        <v>61</v>
      </c>
      <c r="B29" s="64" t="s">
        <v>62</v>
      </c>
      <c r="C29" s="65" t="s">
        <v>42</v>
      </c>
      <c r="D29" s="66">
        <f t="shared" si="0"/>
        <v>2574.4200000000001</v>
      </c>
      <c r="E29" s="70">
        <v>858.13999999999999</v>
      </c>
      <c r="F29" s="71">
        <v>858.13999999999999</v>
      </c>
      <c r="G29" s="66">
        <v>858.13999999999999</v>
      </c>
      <c r="H29" s="69" t="s">
        <v>20</v>
      </c>
      <c r="I29" s="68" t="s">
        <v>63</v>
      </c>
    </row>
    <row r="30" s="54" customFormat="1" ht="36">
      <c r="A30" s="72" t="s">
        <v>64</v>
      </c>
      <c r="B30" s="73" t="s">
        <v>65</v>
      </c>
      <c r="C30" s="65" t="s">
        <v>66</v>
      </c>
      <c r="D30" s="71">
        <f t="shared" si="0"/>
        <v>67948.899999999994</v>
      </c>
      <c r="E30" s="74">
        <v>23429.900000000001</v>
      </c>
      <c r="F30" s="74">
        <v>23388.900000000001</v>
      </c>
      <c r="G30" s="71">
        <v>21130.099999999999</v>
      </c>
      <c r="H30" s="75" t="s">
        <v>20</v>
      </c>
      <c r="I30" s="76" t="s">
        <v>67</v>
      </c>
    </row>
    <row r="31" s="54" customFormat="1" ht="12.75">
      <c r="A31" s="77"/>
      <c r="B31" s="45" t="s">
        <v>68</v>
      </c>
      <c r="C31" s="78"/>
      <c r="D31" s="47">
        <f>SUM(A1,E31,F31,G31)</f>
        <v>87073.320000000007</v>
      </c>
      <c r="E31" s="47">
        <f>SUM(A1,E32,E33)</f>
        <v>31138.040000000001</v>
      </c>
      <c r="F31" s="47">
        <f>SUM(A1,F32,F33)</f>
        <v>30947.040000000001</v>
      </c>
      <c r="G31" s="47">
        <f>SUM(A1,G32,G33)</f>
        <v>24988.239999999998</v>
      </c>
      <c r="H31" s="79"/>
      <c r="I31" s="80"/>
    </row>
    <row r="32" s="54" customFormat="1" ht="24">
      <c r="A32" s="81"/>
      <c r="B32" s="45" t="s">
        <v>44</v>
      </c>
      <c r="C32" s="82" t="s">
        <v>66</v>
      </c>
      <c r="D32" s="83">
        <f t="shared" si="0"/>
        <v>67948.899999999994</v>
      </c>
      <c r="E32" s="83">
        <f>SUM(E30)</f>
        <v>23429.900000000001</v>
      </c>
      <c r="F32" s="83">
        <f>SUM(F30)</f>
        <v>23388.900000000001</v>
      </c>
      <c r="G32" s="83">
        <f>SUM(G30)</f>
        <v>21130.099999999999</v>
      </c>
      <c r="H32" s="84"/>
      <c r="I32" s="85"/>
    </row>
    <row r="33" s="54" customFormat="1" ht="24">
      <c r="A33" s="81"/>
      <c r="B33" s="45"/>
      <c r="C33" s="82" t="s">
        <v>46</v>
      </c>
      <c r="D33" s="83">
        <f>SUM(G33,F33,E33)</f>
        <v>19124.419999999998</v>
      </c>
      <c r="E33" s="83">
        <f>SUM(E29,E28,E27,E26,E25,)</f>
        <v>7708.1399999999994</v>
      </c>
      <c r="F33" s="83">
        <f>SUM(F29,F28,F27,F26,F25)</f>
        <v>7558.1399999999994</v>
      </c>
      <c r="G33" s="83">
        <f>SUM(G29,G28,G27,G26,G25)</f>
        <v>3858.1399999999999</v>
      </c>
      <c r="H33" s="86"/>
      <c r="I33" s="87"/>
    </row>
    <row r="34" s="54" customFormat="1" ht="19.5" customHeight="1">
      <c r="A34" s="88" t="s">
        <v>69</v>
      </c>
      <c r="B34" s="18"/>
      <c r="C34" s="18"/>
      <c r="D34" s="18"/>
      <c r="E34" s="18"/>
      <c r="F34" s="18"/>
      <c r="G34" s="18"/>
      <c r="H34" s="18"/>
      <c r="I34" s="89"/>
    </row>
    <row r="35" s="54" customFormat="1" ht="36">
      <c r="A35" s="90" t="s">
        <v>70</v>
      </c>
      <c r="B35" s="91" t="s">
        <v>71</v>
      </c>
      <c r="C35" s="90" t="s">
        <v>15</v>
      </c>
      <c r="D35" s="92">
        <f t="shared" ref="D35:D36" si="1">E35+F35+G35</f>
        <v>7774.5</v>
      </c>
      <c r="E35" s="92">
        <v>2591.5</v>
      </c>
      <c r="F35" s="92">
        <v>2591.5</v>
      </c>
      <c r="G35" s="92">
        <v>2591.5</v>
      </c>
      <c r="H35" s="93" t="s">
        <v>16</v>
      </c>
      <c r="I35" s="94" t="s">
        <v>17</v>
      </c>
    </row>
    <row r="36" s="54" customFormat="1" ht="24">
      <c r="A36" s="95" t="s">
        <v>72</v>
      </c>
      <c r="B36" s="96" t="s">
        <v>73</v>
      </c>
      <c r="C36" s="95" t="s">
        <v>15</v>
      </c>
      <c r="D36" s="97">
        <f t="shared" si="1"/>
        <v>5128.5</v>
      </c>
      <c r="E36" s="97">
        <v>1709.5</v>
      </c>
      <c r="F36" s="98">
        <v>1709.5</v>
      </c>
      <c r="G36" s="97">
        <v>1709.5</v>
      </c>
      <c r="H36" s="99" t="s">
        <v>16</v>
      </c>
      <c r="I36" s="100" t="s">
        <v>17</v>
      </c>
    </row>
    <row r="37" s="54" customFormat="1" ht="24">
      <c r="A37" s="101" t="s">
        <v>74</v>
      </c>
      <c r="B37" s="102" t="s">
        <v>75</v>
      </c>
      <c r="C37" s="103" t="s">
        <v>76</v>
      </c>
      <c r="D37" s="104">
        <f t="shared" ref="D37:D44" si="2">SUM(E37,F37,G37)</f>
        <v>0</v>
      </c>
      <c r="E37" s="105">
        <v>0</v>
      </c>
      <c r="F37" s="92">
        <v>0</v>
      </c>
      <c r="G37" s="106">
        <v>0</v>
      </c>
      <c r="H37" s="107" t="s">
        <v>16</v>
      </c>
      <c r="I37" s="108" t="s">
        <v>17</v>
      </c>
    </row>
    <row r="38" s="54" customFormat="1" ht="36">
      <c r="A38" s="90" t="s">
        <v>77</v>
      </c>
      <c r="B38" s="109" t="s">
        <v>78</v>
      </c>
      <c r="C38" s="110" t="s">
        <v>15</v>
      </c>
      <c r="D38" s="111">
        <f t="shared" si="2"/>
        <v>3000</v>
      </c>
      <c r="E38" s="92">
        <v>1000</v>
      </c>
      <c r="F38" s="92">
        <v>1000</v>
      </c>
      <c r="G38" s="112">
        <v>1000</v>
      </c>
      <c r="H38" s="93" t="s">
        <v>16</v>
      </c>
      <c r="I38" s="113" t="s">
        <v>79</v>
      </c>
    </row>
    <row r="39" s="1" customFormat="1">
      <c r="A39" s="114"/>
      <c r="B39" s="115" t="s">
        <v>80</v>
      </c>
      <c r="C39" s="82"/>
      <c r="D39" s="83">
        <f t="shared" si="2"/>
        <v>15903</v>
      </c>
      <c r="E39" s="116">
        <f>SUM(E35,E36,E38)</f>
        <v>5301</v>
      </c>
      <c r="F39" s="117">
        <f>SUM(F35,F36,F38)</f>
        <v>5301</v>
      </c>
      <c r="G39" s="118">
        <f>SUM(A1,G35,G36,G38)</f>
        <v>5301</v>
      </c>
      <c r="H39" s="50"/>
      <c r="I39" s="85"/>
    </row>
    <row r="40" s="1" customFormat="1" ht="24">
      <c r="A40" s="119"/>
      <c r="B40" s="120"/>
      <c r="C40" s="121"/>
      <c r="D40" s="122"/>
      <c r="E40" s="122"/>
      <c r="F40" s="123"/>
      <c r="G40" s="122"/>
      <c r="H40" s="50"/>
      <c r="I40" s="85"/>
    </row>
    <row r="41" s="1" customFormat="1">
      <c r="A41" s="124"/>
      <c r="B41" s="45" t="s">
        <v>81</v>
      </c>
      <c r="C41" s="125"/>
      <c r="D41" s="83">
        <f t="shared" si="2"/>
        <v>149525.32000000001</v>
      </c>
      <c r="E41" s="83">
        <f>SUM(E42,E43,E44,E45)</f>
        <v>44578.040000000001</v>
      </c>
      <c r="F41" s="83">
        <f>SUM(F42,F43,F44,F45)</f>
        <v>54071.440000000002</v>
      </c>
      <c r="G41" s="83">
        <f>SUM(G42,G43,G44,G45)</f>
        <v>50875.839999999997</v>
      </c>
      <c r="H41" s="50"/>
      <c r="I41" s="85"/>
    </row>
    <row r="42" s="1" customFormat="1" ht="24">
      <c r="A42" s="124"/>
      <c r="B42" s="45" t="s">
        <v>82</v>
      </c>
      <c r="C42" s="82" t="s">
        <v>15</v>
      </c>
      <c r="D42" s="83">
        <f t="shared" si="2"/>
        <v>49257.700000000004</v>
      </c>
      <c r="E42" s="83">
        <f>SUM(E39,E21)</f>
        <v>11340.9</v>
      </c>
      <c r="F42" s="83">
        <f>SUM(F21,F39)</f>
        <v>18958.400000000001</v>
      </c>
      <c r="G42" s="83">
        <f>SUM(G21,G39)</f>
        <v>18958.400000000001</v>
      </c>
      <c r="H42" s="50"/>
      <c r="I42" s="85"/>
    </row>
    <row r="43" s="1" customFormat="1" ht="24">
      <c r="A43" s="124"/>
      <c r="B43" s="124"/>
      <c r="C43" s="82" t="s">
        <v>46</v>
      </c>
      <c r="D43" s="83">
        <f t="shared" si="2"/>
        <v>32288.719999999998</v>
      </c>
      <c r="E43" s="83">
        <f>SUM(E33,E23)</f>
        <v>9797.2399999999998</v>
      </c>
      <c r="F43" s="83">
        <f>SUM(F23,F33)</f>
        <v>11714.139999999999</v>
      </c>
      <c r="G43" s="83">
        <f>SUM(G23,G33)</f>
        <v>10777.34</v>
      </c>
      <c r="H43" s="50"/>
      <c r="I43" s="85"/>
    </row>
    <row r="44" s="1" customFormat="1" ht="24">
      <c r="A44" s="124"/>
      <c r="B44" s="124"/>
      <c r="C44" s="82" t="s">
        <v>83</v>
      </c>
      <c r="D44" s="126">
        <f t="shared" si="2"/>
        <v>67948.899999999994</v>
      </c>
      <c r="E44" s="83">
        <f>SUM(A1,E32)</f>
        <v>23429.900000000001</v>
      </c>
      <c r="F44" s="83">
        <f>SUM(A1,F30)</f>
        <v>23388.900000000001</v>
      </c>
      <c r="G44" s="83">
        <f>SUM(A1,G30)</f>
        <v>21130.099999999999</v>
      </c>
      <c r="H44" s="50"/>
      <c r="I44" s="85"/>
    </row>
    <row r="45" s="1" customFormat="1" ht="22.5">
      <c r="A45" s="124"/>
      <c r="B45" s="124"/>
      <c r="C45" s="127" t="s">
        <v>41</v>
      </c>
      <c r="D45" s="83">
        <f>SUM(D22)</f>
        <v>30</v>
      </c>
      <c r="E45" s="83">
        <f>SUM(E22)</f>
        <v>10</v>
      </c>
      <c r="F45" s="83">
        <f>SUM(F22)</f>
        <v>10</v>
      </c>
      <c r="G45" s="83">
        <f>SUM(G22)</f>
        <v>10</v>
      </c>
      <c r="H45" s="128"/>
      <c r="I45" s="87"/>
    </row>
    <row r="46" s="1" customFormat="1">
      <c r="A46" s="1"/>
      <c r="B46" s="1"/>
      <c r="C46" s="1"/>
      <c r="D46" s="1"/>
      <c r="E46" s="1"/>
      <c r="F46" s="1"/>
      <c r="G46" s="1"/>
      <c r="H46" s="1"/>
      <c r="I46" s="1"/>
    </row>
    <row r="47" s="1" customFormat="1">
      <c r="D47" s="1"/>
      <c r="E47" s="1"/>
      <c r="F47" s="1"/>
      <c r="G47" s="1"/>
    </row>
    <row r="48">
      <c r="A48" s="129" t="s">
        <v>84</v>
      </c>
      <c r="B48" s="129"/>
      <c r="C48" s="129"/>
      <c r="D48" s="129"/>
      <c r="E48" s="129"/>
      <c r="F48" s="129"/>
      <c r="G48" s="129"/>
      <c r="H48" s="129"/>
      <c r="I48" s="129"/>
    </row>
    <row r="50" ht="12.75">
      <c r="A50" s="1"/>
      <c r="B50" s="1"/>
      <c r="C50" s="1"/>
      <c r="D50" s="1"/>
      <c r="E50" s="1"/>
      <c r="F50" s="1"/>
      <c r="G50" s="1"/>
      <c r="H50" s="1"/>
      <c r="I50" s="1"/>
    </row>
    <row r="53" ht="12.75">
      <c r="D53" s="1"/>
      <c r="E53" s="1"/>
      <c r="F53" s="1"/>
      <c r="G53" s="1"/>
    </row>
    <row r="54" ht="12.75">
      <c r="D54" s="1"/>
      <c r="E54" s="1"/>
    </row>
    <row r="55" ht="12.75">
      <c r="D55" s="1"/>
      <c r="E55" s="1"/>
    </row>
    <row r="56" ht="12.75">
      <c r="D56" s="1"/>
      <c r="E56" s="1"/>
      <c r="F56" s="1"/>
      <c r="G56" s="1"/>
    </row>
    <row r="62" ht="12.75">
      <c r="D62" s="1"/>
      <c r="E62" s="1"/>
      <c r="F62" s="1"/>
      <c r="G62" s="1"/>
    </row>
    <row r="63" ht="12.75">
      <c r="D63" s="1"/>
      <c r="E63" s="1"/>
      <c r="F63" s="1"/>
      <c r="G63" s="1"/>
    </row>
    <row r="65" ht="12.75">
      <c r="D65" s="1"/>
      <c r="E65" s="1"/>
      <c r="F65" s="1"/>
      <c r="G65" s="1"/>
    </row>
    <row r="66" ht="12.75">
      <c r="D66" s="1"/>
      <c r="E66" s="1"/>
      <c r="F66" s="1"/>
      <c r="G66" s="1"/>
    </row>
    <row r="67" ht="12.75">
      <c r="D67" s="1"/>
      <c r="E67" s="1"/>
      <c r="F67" s="1"/>
      <c r="G67" s="1"/>
    </row>
    <row r="68" ht="12.75">
      <c r="D68" s="1"/>
      <c r="E68" s="1"/>
      <c r="F68" s="1"/>
      <c r="G68" s="1"/>
    </row>
    <row r="69" ht="12.75">
      <c r="D69" s="1"/>
      <c r="E69" s="1"/>
      <c r="F69" s="1"/>
      <c r="G69" s="1"/>
    </row>
  </sheetData>
  <mergeCells count="24">
    <mergeCell ref="A2:I2"/>
    <mergeCell ref="A5:A7"/>
    <mergeCell ref="B5:B7"/>
    <mergeCell ref="C5:C7"/>
    <mergeCell ref="D5:G5"/>
    <mergeCell ref="H5:H7"/>
    <mergeCell ref="I5:I7"/>
    <mergeCell ref="D6:D7"/>
    <mergeCell ref="E6:E7"/>
    <mergeCell ref="F6:F7"/>
    <mergeCell ref="G6:G7"/>
    <mergeCell ref="A9:I9"/>
    <mergeCell ref="A17:A19"/>
    <mergeCell ref="B17:B19"/>
    <mergeCell ref="H17:H19"/>
    <mergeCell ref="I17:I19"/>
    <mergeCell ref="A20:A23"/>
    <mergeCell ref="H20:I23"/>
    <mergeCell ref="A24:I24"/>
    <mergeCell ref="A31:A33"/>
    <mergeCell ref="H31:I33"/>
    <mergeCell ref="A34:I34"/>
    <mergeCell ref="H39:I45"/>
    <mergeCell ref="A48:I48"/>
  </mergeCells>
  <printOptions headings="0" gridLines="0"/>
  <pageMargins left="0.51181102362204722" right="0.51181102362204722" top="0.55118110236220474" bottom="0.55118110236220474" header="0.31496062992125984" footer="0.31496062992125984"/>
  <pageSetup paperSize="9" scale="78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7" activeCellId="0" sqref="F17:H17"/>
    </sheetView>
  </sheetViews>
  <sheetFormatPr defaultRowHeight="12.7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r7-office/7.4.0.112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Гуляк Н. С., 09-13 Сектор по делам инвалидов, тел. 486-649, ком. 411</cp:lastModifiedBy>
  <cp:revision>18</cp:revision>
  <dcterms:created xsi:type="dcterms:W3CDTF">1996-10-08T23:32:33Z</dcterms:created>
  <dcterms:modified xsi:type="dcterms:W3CDTF">2025-10-23T06:34:17Z</dcterms:modified>
</cp:coreProperties>
</file>